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73"/>
  </bookViews>
  <sheets>
    <sheet name="1" sheetId="2" r:id="rId1"/>
  </sheets>
  <definedNames>
    <definedName name="_xlnm._FilterDatabase" localSheetId="0" hidden="1">'1'!$A$7:$M$49</definedName>
    <definedName name="_xlnm.Print_Titles" localSheetId="0">'1'!$1:$2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<sst xmlns="http://schemas.openxmlformats.org/spreadsheetml/2006/main" count="488" uniqueCount="98">
  <si>
    <t>浙江余杭商品粮销售交易清单
（国粮浙交2026第35号）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</si>
  <si>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</si>
  <si>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</si>
  <si>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</si>
  <si>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</si>
  <si>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</si>
  <si>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</si>
  <si>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</si>
  <si>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所在货位混合扦样等级</t>
  </si>
  <si>
    <t>数量</t>
  </si>
  <si>
    <t>近期水分%</t>
  </si>
  <si>
    <t>近期杂质%</t>
  </si>
  <si>
    <t>储粮形态(包装/散装)</t>
  </si>
  <si>
    <t>备注（大车进出最大长度）</t>
  </si>
  <si>
    <t>合计</t>
  </si>
  <si>
    <t>01</t>
  </si>
  <si>
    <t>杭州余杭区粮食收储有限责任公司</t>
  </si>
  <si>
    <t>瓶窑中心粮库</t>
  </si>
  <si>
    <t>2P5</t>
  </si>
  <si>
    <t>余杭</t>
  </si>
  <si>
    <t>2025</t>
  </si>
  <si>
    <t>粳稻谷</t>
  </si>
  <si>
    <t>四等</t>
  </si>
  <si>
    <t>13.2</t>
  </si>
  <si>
    <t>0.7</t>
  </si>
  <si>
    <t>散装</t>
  </si>
  <si>
    <t>15米</t>
  </si>
  <si>
    <t>02</t>
  </si>
  <si>
    <t>小计</t>
  </si>
  <si>
    <t>03</t>
  </si>
  <si>
    <t>安溪粮库</t>
  </si>
  <si>
    <t>8号仓</t>
  </si>
  <si>
    <t>晚籼稻谷</t>
  </si>
  <si>
    <t>二等</t>
  </si>
  <si>
    <t>387.23</t>
  </si>
  <si>
    <t>12.2</t>
  </si>
  <si>
    <t>0.6</t>
  </si>
  <si>
    <t>13米</t>
  </si>
  <si>
    <t>04</t>
  </si>
  <si>
    <t>永建粮库</t>
  </si>
  <si>
    <t>6号仓</t>
  </si>
  <si>
    <t>13.4</t>
  </si>
  <si>
    <t>05</t>
  </si>
  <si>
    <t>06</t>
  </si>
  <si>
    <t>07</t>
  </si>
  <si>
    <t>7号仓</t>
  </si>
  <si>
    <t>13.5</t>
  </si>
  <si>
    <t>08</t>
  </si>
  <si>
    <t>09</t>
  </si>
  <si>
    <t>10</t>
  </si>
  <si>
    <t>2P3</t>
  </si>
  <si>
    <t>三等</t>
  </si>
  <si>
    <t>12.9</t>
  </si>
  <si>
    <t>11</t>
  </si>
  <si>
    <t>12</t>
  </si>
  <si>
    <t>径山中心粮库</t>
  </si>
  <si>
    <t>3P5</t>
  </si>
  <si>
    <t>13.0</t>
  </si>
  <si>
    <t>0.8</t>
  </si>
  <si>
    <t>13</t>
  </si>
  <si>
    <t>14</t>
  </si>
  <si>
    <t>15</t>
  </si>
  <si>
    <t>良渚中心粮库</t>
  </si>
  <si>
    <t>1P3</t>
  </si>
  <si>
    <t>13.1</t>
  </si>
  <si>
    <t>16</t>
  </si>
  <si>
    <t>17</t>
  </si>
  <si>
    <t>18</t>
  </si>
  <si>
    <t>19</t>
  </si>
  <si>
    <t>1P5</t>
  </si>
  <si>
    <t>20</t>
  </si>
  <si>
    <t>21</t>
  </si>
  <si>
    <t>22</t>
  </si>
  <si>
    <t>23</t>
  </si>
  <si>
    <t>1P7</t>
  </si>
  <si>
    <t>24</t>
  </si>
  <si>
    <t>25</t>
  </si>
  <si>
    <t>26</t>
  </si>
  <si>
    <t>27</t>
  </si>
  <si>
    <t>1P8</t>
  </si>
  <si>
    <t>28</t>
  </si>
  <si>
    <t>29</t>
  </si>
  <si>
    <t>30</t>
  </si>
  <si>
    <t>31</t>
  </si>
  <si>
    <t>32</t>
  </si>
  <si>
    <t>余杭区中心粮库</t>
  </si>
  <si>
    <t>0P1</t>
  </si>
  <si>
    <t>12.6</t>
  </si>
  <si>
    <t>33</t>
  </si>
  <si>
    <t>34</t>
  </si>
  <si>
    <t>35</t>
  </si>
  <si>
    <t>36</t>
  </si>
  <si>
    <t>0P12</t>
  </si>
  <si>
    <t>12.7</t>
  </si>
  <si>
    <t>37</t>
  </si>
  <si>
    <t>38</t>
  </si>
  <si>
    <t>39</t>
  </si>
  <si>
    <t>注：本公示质量指标仅供参考，具体质量以实际库点大样为准。买方参加交易就视作对该批粮食质量的认可，成交后不得再对粮食质量提出异议。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</si>
</sst>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30">
    <font>
      <sz val="10"/>
      <name val="Arial"/>
      <charset val="134"/>
    </font>
    <font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9"/>
  <sheetViews>
    <sheetView tabSelected="1" workbookViewId="0">
      <selection activeCell="F5" sqref="F5"/>
    </sheetView>
  </sheetViews>
  <sheetFormatPr defaultColWidth="10.2857142857143" defaultRowHeight="12.75"/>
  <cols>
    <col min="1" max="1" width="9.28571428571429" style="3" customWidth="1"/>
    <col min="2" max="2" width="30.4285714285714" style="4" customWidth="1"/>
    <col min="3" max="3" width="20.1428571428571" style="3" customWidth="1"/>
    <col min="4" max="4" width="13.8571428571429" style="3" customWidth="1"/>
    <col min="5" max="5" width="11" style="3" customWidth="1"/>
    <col min="6" max="6" width="12" style="3" customWidth="1"/>
    <col min="7" max="8" width="10.8571428571429" style="3" customWidth="1"/>
    <col min="9" max="9" width="11.8571428571429" style="5" customWidth="1"/>
    <col min="10" max="11" width="11.8571428571429" style="6" customWidth="1"/>
    <col min="12" max="12" width="9.71428571428571" style="3" customWidth="1"/>
    <col min="13" max="13" width="12.047619047619" style="3" customWidth="1"/>
    <col min="14" max="16384" width="10.2857142857143" style="3"/>
  </cols>
  <sheetData>
    <row r="1" ht="60" customHeight="1" spans="1:13">
      <c r="A1" s="7" t="s">
        <v>0</v>
      </c>
      <c r="B1" s="7"/>
      <c r="C1" s="7"/>
      <c r="D1" s="7"/>
      <c r="E1" s="7"/>
      <c r="F1" s="7"/>
      <c r="G1" s="7"/>
      <c r="H1" s="7"/>
      <c r="I1" s="8"/>
      <c r="J1" s="9"/>
      <c r="K1" s="9"/>
      <c r="L1" s="7"/>
      <c r="M1" s="7"/>
    </row>
    <row r="2" s="1" customFormat="1" ht="50" customHeight="1" spans="1:13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2" t="s">
        <v>9</v>
      </c>
      <c r="J2" s="13" t="s">
        <v>10</v>
      </c>
      <c r="K2" s="13" t="s">
        <v>11</v>
      </c>
      <c r="L2" s="10" t="s">
        <v>12</v>
      </c>
      <c r="M2" s="14" t="s">
        <v>13</v>
      </c>
    </row>
    <row r="3" s="1" customFormat="1" ht="50" customHeight="1" spans="1:13">
      <c r="A3" s="15" t="s">
        <v>14</v>
      </c>
      <c r="B3" s="16"/>
      <c r="C3" s="16"/>
      <c r="D3" s="16"/>
      <c r="E3" s="16"/>
      <c r="F3" s="17"/>
      <c r="G3" s="10"/>
      <c r="H3" s="10"/>
      <c r="I3" s="18">
        <f>I6+I8+I45</f>
        <v>24685.185</v>
      </c>
      <c r="J3" s="13"/>
      <c r="K3" s="13"/>
      <c r="L3" s="10"/>
      <c r="M3" s="14"/>
    </row>
    <row r="4" s="1" customFormat="1" ht="50" customHeight="1" spans="1:13">
      <c r="A4" s="28" t="s">
        <v>15</v>
      </c>
      <c r="B4" s="19" t="s">
        <v>16</v>
      </c>
      <c r="C4" s="19" t="s">
        <v>17</v>
      </c>
      <c r="D4" s="19" t="s">
        <v>18</v>
      </c>
      <c r="E4" s="19" t="s">
        <v>19</v>
      </c>
      <c r="F4" s="19" t="s">
        <v>20</v>
      </c>
      <c r="G4" s="19" t="s">
        <v>21</v>
      </c>
      <c r="H4" s="19" t="s">
        <v>22</v>
      </c>
      <c r="I4" s="10">
        <v>600</v>
      </c>
      <c r="J4" s="19" t="s">
        <v>23</v>
      </c>
      <c r="K4" s="19" t="s">
        <v>24</v>
      </c>
      <c r="L4" s="20" t="s">
        <v>25</v>
      </c>
      <c r="M4" s="14" t="s">
        <v>26</v>
      </c>
    </row>
    <row r="5" s="1" customFormat="1" ht="50" customHeight="1" spans="1:13">
      <c r="A5" s="28" t="s">
        <v>27</v>
      </c>
      <c r="B5" s="19" t="s">
        <v>16</v>
      </c>
      <c r="C5" s="19" t="s">
        <v>17</v>
      </c>
      <c r="D5" s="19" t="s">
        <v>18</v>
      </c>
      <c r="E5" s="19" t="s">
        <v>19</v>
      </c>
      <c r="F5" s="19" t="s">
        <v>20</v>
      </c>
      <c r="G5" s="19" t="s">
        <v>21</v>
      </c>
      <c r="H5" s="19" t="s">
        <v>22</v>
      </c>
      <c r="I5" s="10">
        <f>1332.66-I4</f>
        <v>732.66</v>
      </c>
      <c r="J5" s="19" t="s">
        <v>23</v>
      </c>
      <c r="K5" s="19" t="s">
        <v>24</v>
      </c>
      <c r="L5" s="20" t="s">
        <v>25</v>
      </c>
      <c r="M5" s="14" t="s">
        <v>26</v>
      </c>
    </row>
    <row r="6" s="2" customFormat="1" ht="50" customHeight="1" spans="1:13">
      <c r="A6" s="19" t="s">
        <v>28</v>
      </c>
      <c r="B6" s="19"/>
      <c r="C6" s="19"/>
      <c r="D6" s="19"/>
      <c r="E6" s="19"/>
      <c r="F6" s="19"/>
      <c r="G6" s="21"/>
      <c r="H6" s="21"/>
      <c r="I6" s="22">
        <f>I4+I5</f>
        <v>1332.66</v>
      </c>
      <c r="J6" s="19"/>
      <c r="K6" s="19"/>
      <c r="L6" s="20"/>
      <c r="M6" s="20"/>
    </row>
    <row r="7" s="2" customFormat="1" ht="50" customHeight="1" spans="1:13">
      <c r="A7" s="19" t="s">
        <v>29</v>
      </c>
      <c r="B7" s="19" t="s">
        <v>16</v>
      </c>
      <c r="C7" s="19" t="s">
        <v>30</v>
      </c>
      <c r="D7" s="19" t="s">
        <v>31</v>
      </c>
      <c r="E7" s="19" t="s">
        <v>19</v>
      </c>
      <c r="F7" s="19" t="s">
        <v>20</v>
      </c>
      <c r="G7" s="19" t="s">
        <v>32</v>
      </c>
      <c r="H7" s="19" t="s">
        <v>33</v>
      </c>
      <c r="I7" s="19" t="s">
        <v>34</v>
      </c>
      <c r="J7" s="19" t="s">
        <v>35</v>
      </c>
      <c r="K7" s="19" t="s">
        <v>36</v>
      </c>
      <c r="L7" s="20" t="s">
        <v>25</v>
      </c>
      <c r="M7" s="20" t="s">
        <v>37</v>
      </c>
    </row>
    <row r="8" s="2" customFormat="1" ht="50" customHeight="1" spans="1:13">
      <c r="A8" s="19" t="s">
        <v>28</v>
      </c>
      <c r="B8" s="19"/>
      <c r="C8" s="19"/>
      <c r="D8" s="19"/>
      <c r="E8" s="19"/>
      <c r="F8" s="19"/>
      <c r="G8" s="21"/>
      <c r="H8" s="21"/>
      <c r="I8" s="22" t="str">
        <f>I7</f>
        <v>387.23</v>
      </c>
      <c r="J8" s="19"/>
      <c r="K8" s="19"/>
      <c r="L8" s="20"/>
      <c r="M8" s="20"/>
    </row>
    <row r="9" s="2" customFormat="1" ht="50" customHeight="1" spans="1:13">
      <c r="A9" s="19" t="s">
        <v>38</v>
      </c>
      <c r="B9" s="19" t="s">
        <v>16</v>
      </c>
      <c r="C9" s="19" t="s">
        <v>39</v>
      </c>
      <c r="D9" s="19" t="s">
        <v>40</v>
      </c>
      <c r="E9" s="19" t="s">
        <v>19</v>
      </c>
      <c r="F9" s="19" t="s">
        <v>20</v>
      </c>
      <c r="G9" s="19" t="s">
        <v>21</v>
      </c>
      <c r="H9" s="19" t="s">
        <v>33</v>
      </c>
      <c r="I9" s="10">
        <v>600</v>
      </c>
      <c r="J9" s="19" t="s">
        <v>41</v>
      </c>
      <c r="K9" s="19" t="s">
        <v>24</v>
      </c>
      <c r="L9" s="20" t="s">
        <v>25</v>
      </c>
      <c r="M9" s="20" t="s">
        <v>26</v>
      </c>
    </row>
    <row r="10" s="2" customFormat="1" ht="50" customHeight="1" spans="1:13">
      <c r="A10" s="19" t="s">
        <v>42</v>
      </c>
      <c r="B10" s="19" t="s">
        <v>16</v>
      </c>
      <c r="C10" s="19" t="s">
        <v>39</v>
      </c>
      <c r="D10" s="19" t="s">
        <v>40</v>
      </c>
      <c r="E10" s="19" t="s">
        <v>19</v>
      </c>
      <c r="F10" s="19" t="s">
        <v>20</v>
      </c>
      <c r="G10" s="19" t="s">
        <v>21</v>
      </c>
      <c r="H10" s="19" t="s">
        <v>33</v>
      </c>
      <c r="I10" s="10">
        <v>600</v>
      </c>
      <c r="J10" s="19" t="s">
        <v>41</v>
      </c>
      <c r="K10" s="19" t="s">
        <v>24</v>
      </c>
      <c r="L10" s="20" t="s">
        <v>25</v>
      </c>
      <c r="M10" s="20" t="s">
        <v>26</v>
      </c>
    </row>
    <row r="11" s="2" customFormat="1" ht="50" customHeight="1" spans="1:13">
      <c r="A11" s="19" t="s">
        <v>43</v>
      </c>
      <c r="B11" s="19" t="s">
        <v>16</v>
      </c>
      <c r="C11" s="19" t="s">
        <v>39</v>
      </c>
      <c r="D11" s="19" t="s">
        <v>40</v>
      </c>
      <c r="E11" s="19" t="s">
        <v>19</v>
      </c>
      <c r="F11" s="19" t="s">
        <v>20</v>
      </c>
      <c r="G11" s="19" t="s">
        <v>21</v>
      </c>
      <c r="H11" s="19" t="s">
        <v>33</v>
      </c>
      <c r="I11" s="10">
        <f>1755.535-I9-I10</f>
        <v>555.535</v>
      </c>
      <c r="J11" s="19" t="s">
        <v>41</v>
      </c>
      <c r="K11" s="19" t="s">
        <v>24</v>
      </c>
      <c r="L11" s="20" t="s">
        <v>25</v>
      </c>
      <c r="M11" s="20" t="s">
        <v>26</v>
      </c>
    </row>
    <row r="12" s="2" customFormat="1" ht="50" customHeight="1" spans="1:13">
      <c r="A12" s="19" t="s">
        <v>44</v>
      </c>
      <c r="B12" s="19" t="s">
        <v>16</v>
      </c>
      <c r="C12" s="19" t="s">
        <v>39</v>
      </c>
      <c r="D12" s="19" t="s">
        <v>45</v>
      </c>
      <c r="E12" s="19" t="s">
        <v>19</v>
      </c>
      <c r="F12" s="19" t="s">
        <v>20</v>
      </c>
      <c r="G12" s="19" t="s">
        <v>21</v>
      </c>
      <c r="H12" s="19" t="s">
        <v>33</v>
      </c>
      <c r="I12" s="10">
        <v>500</v>
      </c>
      <c r="J12" s="19" t="s">
        <v>46</v>
      </c>
      <c r="K12" s="19" t="s">
        <v>36</v>
      </c>
      <c r="L12" s="20" t="s">
        <v>25</v>
      </c>
      <c r="M12" s="20" t="s">
        <v>26</v>
      </c>
    </row>
    <row r="13" s="2" customFormat="1" ht="50" customHeight="1" spans="1:13">
      <c r="A13" s="19" t="s">
        <v>47</v>
      </c>
      <c r="B13" s="19" t="s">
        <v>16</v>
      </c>
      <c r="C13" s="19" t="s">
        <v>39</v>
      </c>
      <c r="D13" s="19" t="s">
        <v>45</v>
      </c>
      <c r="E13" s="19" t="s">
        <v>19</v>
      </c>
      <c r="F13" s="19" t="s">
        <v>20</v>
      </c>
      <c r="G13" s="19" t="s">
        <v>21</v>
      </c>
      <c r="H13" s="19" t="s">
        <v>33</v>
      </c>
      <c r="I13" s="10">
        <v>500</v>
      </c>
      <c r="J13" s="19" t="s">
        <v>46</v>
      </c>
      <c r="K13" s="19" t="s">
        <v>36</v>
      </c>
      <c r="L13" s="20" t="s">
        <v>25</v>
      </c>
      <c r="M13" s="20" t="s">
        <v>26</v>
      </c>
    </row>
    <row r="14" s="2" customFormat="1" ht="50" customHeight="1" spans="1:13">
      <c r="A14" s="19" t="s">
        <v>48</v>
      </c>
      <c r="B14" s="19" t="s">
        <v>16</v>
      </c>
      <c r="C14" s="19" t="s">
        <v>39</v>
      </c>
      <c r="D14" s="19" t="s">
        <v>45</v>
      </c>
      <c r="E14" s="19" t="s">
        <v>19</v>
      </c>
      <c r="F14" s="19" t="s">
        <v>20</v>
      </c>
      <c r="G14" s="19" t="s">
        <v>21</v>
      </c>
      <c r="H14" s="19" t="s">
        <v>33</v>
      </c>
      <c r="I14" s="10">
        <f>1508.035-I12-I13</f>
        <v>508.035</v>
      </c>
      <c r="J14" s="19" t="s">
        <v>46</v>
      </c>
      <c r="K14" s="19" t="s">
        <v>36</v>
      </c>
      <c r="L14" s="20" t="s">
        <v>25</v>
      </c>
      <c r="M14" s="20" t="s">
        <v>26</v>
      </c>
    </row>
    <row r="15" s="2" customFormat="1" ht="50" customHeight="1" spans="1:13">
      <c r="A15" s="19" t="s">
        <v>49</v>
      </c>
      <c r="B15" s="19" t="s">
        <v>16</v>
      </c>
      <c r="C15" s="19" t="s">
        <v>17</v>
      </c>
      <c r="D15" s="19" t="s">
        <v>50</v>
      </c>
      <c r="E15" s="19" t="s">
        <v>19</v>
      </c>
      <c r="F15" s="19" t="s">
        <v>20</v>
      </c>
      <c r="G15" s="19" t="s">
        <v>21</v>
      </c>
      <c r="H15" s="19" t="s">
        <v>51</v>
      </c>
      <c r="I15" s="10">
        <v>400</v>
      </c>
      <c r="J15" s="19" t="s">
        <v>52</v>
      </c>
      <c r="K15" s="19" t="s">
        <v>24</v>
      </c>
      <c r="L15" s="20" t="s">
        <v>25</v>
      </c>
      <c r="M15" s="20" t="s">
        <v>26</v>
      </c>
    </row>
    <row r="16" s="2" customFormat="1" ht="50" customHeight="1" spans="1:13">
      <c r="A16" s="19" t="s">
        <v>53</v>
      </c>
      <c r="B16" s="19" t="s">
        <v>16</v>
      </c>
      <c r="C16" s="19" t="s">
        <v>17</v>
      </c>
      <c r="D16" s="19" t="s">
        <v>50</v>
      </c>
      <c r="E16" s="19" t="s">
        <v>19</v>
      </c>
      <c r="F16" s="19" t="s">
        <v>20</v>
      </c>
      <c r="G16" s="19" t="s">
        <v>21</v>
      </c>
      <c r="H16" s="19" t="s">
        <v>51</v>
      </c>
      <c r="I16" s="10">
        <f>972.69-I15</f>
        <v>572.69</v>
      </c>
      <c r="J16" s="19" t="s">
        <v>52</v>
      </c>
      <c r="K16" s="19" t="s">
        <v>24</v>
      </c>
      <c r="L16" s="20" t="s">
        <v>25</v>
      </c>
      <c r="M16" s="20" t="s">
        <v>26</v>
      </c>
    </row>
    <row r="17" s="2" customFormat="1" ht="50" customHeight="1" spans="1:13">
      <c r="A17" s="19" t="s">
        <v>54</v>
      </c>
      <c r="B17" s="19" t="s">
        <v>16</v>
      </c>
      <c r="C17" s="19" t="s">
        <v>55</v>
      </c>
      <c r="D17" s="19" t="s">
        <v>56</v>
      </c>
      <c r="E17" s="19" t="s">
        <v>19</v>
      </c>
      <c r="F17" s="19" t="s">
        <v>20</v>
      </c>
      <c r="G17" s="19" t="s">
        <v>21</v>
      </c>
      <c r="H17" s="19" t="s">
        <v>33</v>
      </c>
      <c r="I17" s="10">
        <v>600</v>
      </c>
      <c r="J17" s="19" t="s">
        <v>57</v>
      </c>
      <c r="K17" s="19" t="s">
        <v>58</v>
      </c>
      <c r="L17" s="20" t="s">
        <v>25</v>
      </c>
      <c r="M17" s="20" t="s">
        <v>26</v>
      </c>
    </row>
    <row r="18" s="2" customFormat="1" ht="50" customHeight="1" spans="1:13">
      <c r="A18" s="19" t="s">
        <v>59</v>
      </c>
      <c r="B18" s="19" t="s">
        <v>16</v>
      </c>
      <c r="C18" s="19" t="s">
        <v>55</v>
      </c>
      <c r="D18" s="19" t="s">
        <v>56</v>
      </c>
      <c r="E18" s="19" t="s">
        <v>19</v>
      </c>
      <c r="F18" s="19" t="s">
        <v>20</v>
      </c>
      <c r="G18" s="19" t="s">
        <v>21</v>
      </c>
      <c r="H18" s="19" t="s">
        <v>33</v>
      </c>
      <c r="I18" s="10">
        <v>600</v>
      </c>
      <c r="J18" s="19" t="s">
        <v>57</v>
      </c>
      <c r="K18" s="19" t="s">
        <v>58</v>
      </c>
      <c r="L18" s="20" t="s">
        <v>25</v>
      </c>
      <c r="M18" s="20" t="s">
        <v>26</v>
      </c>
    </row>
    <row r="19" s="2" customFormat="1" ht="50" customHeight="1" spans="1:13">
      <c r="A19" s="19" t="s">
        <v>60</v>
      </c>
      <c r="B19" s="19" t="s">
        <v>16</v>
      </c>
      <c r="C19" s="19" t="s">
        <v>55</v>
      </c>
      <c r="D19" s="19" t="s">
        <v>56</v>
      </c>
      <c r="E19" s="19" t="s">
        <v>19</v>
      </c>
      <c r="F19" s="19" t="s">
        <v>20</v>
      </c>
      <c r="G19" s="19" t="s">
        <v>21</v>
      </c>
      <c r="H19" s="19" t="s">
        <v>33</v>
      </c>
      <c r="I19" s="10">
        <f>2074.455-I17-I18</f>
        <v>874.455</v>
      </c>
      <c r="J19" s="19" t="s">
        <v>57</v>
      </c>
      <c r="K19" s="19" t="s">
        <v>58</v>
      </c>
      <c r="L19" s="20" t="s">
        <v>25</v>
      </c>
      <c r="M19" s="20" t="s">
        <v>26</v>
      </c>
    </row>
    <row r="20" s="2" customFormat="1" ht="50" customHeight="1" spans="1:13">
      <c r="A20" s="19" t="s">
        <v>61</v>
      </c>
      <c r="B20" s="19" t="s">
        <v>16</v>
      </c>
      <c r="C20" s="19" t="s">
        <v>62</v>
      </c>
      <c r="D20" s="19" t="s">
        <v>63</v>
      </c>
      <c r="E20" s="19" t="s">
        <v>19</v>
      </c>
      <c r="F20" s="19" t="s">
        <v>20</v>
      </c>
      <c r="G20" s="19" t="s">
        <v>21</v>
      </c>
      <c r="H20" s="19" t="s">
        <v>33</v>
      </c>
      <c r="I20" s="10">
        <v>700</v>
      </c>
      <c r="J20" s="19" t="s">
        <v>64</v>
      </c>
      <c r="K20" s="19" t="s">
        <v>36</v>
      </c>
      <c r="L20" s="20" t="s">
        <v>25</v>
      </c>
      <c r="M20" s="20" t="s">
        <v>26</v>
      </c>
    </row>
    <row r="21" s="2" customFormat="1" ht="50" customHeight="1" spans="1:13">
      <c r="A21" s="19" t="s">
        <v>65</v>
      </c>
      <c r="B21" s="19" t="s">
        <v>16</v>
      </c>
      <c r="C21" s="19" t="s">
        <v>62</v>
      </c>
      <c r="D21" s="19" t="s">
        <v>63</v>
      </c>
      <c r="E21" s="19" t="s">
        <v>19</v>
      </c>
      <c r="F21" s="19" t="s">
        <v>20</v>
      </c>
      <c r="G21" s="19" t="s">
        <v>21</v>
      </c>
      <c r="H21" s="19" t="s">
        <v>33</v>
      </c>
      <c r="I21" s="10">
        <v>700</v>
      </c>
      <c r="J21" s="19" t="s">
        <v>64</v>
      </c>
      <c r="K21" s="19" t="s">
        <v>36</v>
      </c>
      <c r="L21" s="20" t="s">
        <v>25</v>
      </c>
      <c r="M21" s="20" t="s">
        <v>26</v>
      </c>
    </row>
    <row r="22" s="2" customFormat="1" ht="50" customHeight="1" spans="1:13">
      <c r="A22" s="19" t="s">
        <v>66</v>
      </c>
      <c r="B22" s="19" t="s">
        <v>16</v>
      </c>
      <c r="C22" s="19" t="s">
        <v>62</v>
      </c>
      <c r="D22" s="19" t="s">
        <v>63</v>
      </c>
      <c r="E22" s="19" t="s">
        <v>19</v>
      </c>
      <c r="F22" s="19" t="s">
        <v>20</v>
      </c>
      <c r="G22" s="19" t="s">
        <v>21</v>
      </c>
      <c r="H22" s="19" t="s">
        <v>33</v>
      </c>
      <c r="I22" s="10">
        <v>700</v>
      </c>
      <c r="J22" s="19" t="s">
        <v>64</v>
      </c>
      <c r="K22" s="19" t="s">
        <v>36</v>
      </c>
      <c r="L22" s="20" t="s">
        <v>25</v>
      </c>
      <c r="M22" s="20" t="s">
        <v>26</v>
      </c>
    </row>
    <row r="23" s="2" customFormat="1" ht="50" customHeight="1" spans="1:13">
      <c r="A23" s="19" t="s">
        <v>67</v>
      </c>
      <c r="B23" s="19" t="s">
        <v>16</v>
      </c>
      <c r="C23" s="19" t="s">
        <v>62</v>
      </c>
      <c r="D23" s="19" t="s">
        <v>63</v>
      </c>
      <c r="E23" s="19" t="s">
        <v>19</v>
      </c>
      <c r="F23" s="19" t="s">
        <v>20</v>
      </c>
      <c r="G23" s="19" t="s">
        <v>21</v>
      </c>
      <c r="H23" s="19" t="s">
        <v>33</v>
      </c>
      <c r="I23" s="10">
        <f>2791.79-I20-I21-I22</f>
        <v>691.79</v>
      </c>
      <c r="J23" s="19" t="s">
        <v>64</v>
      </c>
      <c r="K23" s="19" t="s">
        <v>36</v>
      </c>
      <c r="L23" s="20" t="s">
        <v>25</v>
      </c>
      <c r="M23" s="20" t="s">
        <v>26</v>
      </c>
    </row>
    <row r="24" s="2" customFormat="1" ht="50" customHeight="1" spans="1:13">
      <c r="A24" s="19" t="s">
        <v>68</v>
      </c>
      <c r="B24" s="19" t="s">
        <v>16</v>
      </c>
      <c r="C24" s="19" t="s">
        <v>62</v>
      </c>
      <c r="D24" s="19" t="s">
        <v>69</v>
      </c>
      <c r="E24" s="19" t="s">
        <v>19</v>
      </c>
      <c r="F24" s="19" t="s">
        <v>20</v>
      </c>
      <c r="G24" s="19" t="s">
        <v>21</v>
      </c>
      <c r="H24" s="19" t="s">
        <v>33</v>
      </c>
      <c r="I24" s="10">
        <v>700</v>
      </c>
      <c r="J24" s="19" t="s">
        <v>23</v>
      </c>
      <c r="K24" s="19" t="s">
        <v>36</v>
      </c>
      <c r="L24" s="20" t="s">
        <v>25</v>
      </c>
      <c r="M24" s="20" t="s">
        <v>26</v>
      </c>
    </row>
    <row r="25" s="2" customFormat="1" ht="50" customHeight="1" spans="1:13">
      <c r="A25" s="19" t="s">
        <v>70</v>
      </c>
      <c r="B25" s="19" t="s">
        <v>16</v>
      </c>
      <c r="C25" s="19" t="s">
        <v>62</v>
      </c>
      <c r="D25" s="19" t="s">
        <v>69</v>
      </c>
      <c r="E25" s="19" t="s">
        <v>19</v>
      </c>
      <c r="F25" s="19" t="s">
        <v>20</v>
      </c>
      <c r="G25" s="19" t="s">
        <v>21</v>
      </c>
      <c r="H25" s="19" t="s">
        <v>33</v>
      </c>
      <c r="I25" s="10">
        <v>700</v>
      </c>
      <c r="J25" s="19" t="s">
        <v>23</v>
      </c>
      <c r="K25" s="19" t="s">
        <v>36</v>
      </c>
      <c r="L25" s="20" t="s">
        <v>25</v>
      </c>
      <c r="M25" s="20" t="s">
        <v>26</v>
      </c>
    </row>
    <row r="26" s="2" customFormat="1" ht="50" customHeight="1" spans="1:13">
      <c r="A26" s="19" t="s">
        <v>71</v>
      </c>
      <c r="B26" s="19" t="s">
        <v>16</v>
      </c>
      <c r="C26" s="19" t="s">
        <v>62</v>
      </c>
      <c r="D26" s="19" t="s">
        <v>69</v>
      </c>
      <c r="E26" s="19" t="s">
        <v>19</v>
      </c>
      <c r="F26" s="19" t="s">
        <v>20</v>
      </c>
      <c r="G26" s="19" t="s">
        <v>21</v>
      </c>
      <c r="H26" s="19" t="s">
        <v>33</v>
      </c>
      <c r="I26" s="10">
        <v>700</v>
      </c>
      <c r="J26" s="19" t="s">
        <v>23</v>
      </c>
      <c r="K26" s="19" t="s">
        <v>36</v>
      </c>
      <c r="L26" s="20" t="s">
        <v>25</v>
      </c>
      <c r="M26" s="20" t="s">
        <v>26</v>
      </c>
    </row>
    <row r="27" s="2" customFormat="1" ht="50" customHeight="1" spans="1:13">
      <c r="A27" s="19" t="s">
        <v>72</v>
      </c>
      <c r="B27" s="19" t="s">
        <v>16</v>
      </c>
      <c r="C27" s="19" t="s">
        <v>62</v>
      </c>
      <c r="D27" s="19" t="s">
        <v>69</v>
      </c>
      <c r="E27" s="19" t="s">
        <v>19</v>
      </c>
      <c r="F27" s="19" t="s">
        <v>20</v>
      </c>
      <c r="G27" s="19" t="s">
        <v>21</v>
      </c>
      <c r="H27" s="19" t="s">
        <v>33</v>
      </c>
      <c r="I27" s="10">
        <f>2798.51-I24-I25-I26</f>
        <v>698.51</v>
      </c>
      <c r="J27" s="19" t="s">
        <v>23</v>
      </c>
      <c r="K27" s="19" t="s">
        <v>36</v>
      </c>
      <c r="L27" s="20" t="s">
        <v>25</v>
      </c>
      <c r="M27" s="20" t="s">
        <v>26</v>
      </c>
    </row>
    <row r="28" s="2" customFormat="1" ht="50" customHeight="1" spans="1:13">
      <c r="A28" s="19" t="s">
        <v>73</v>
      </c>
      <c r="B28" s="19" t="s">
        <v>16</v>
      </c>
      <c r="C28" s="19" t="s">
        <v>62</v>
      </c>
      <c r="D28" s="19" t="s">
        <v>74</v>
      </c>
      <c r="E28" s="19" t="s">
        <v>19</v>
      </c>
      <c r="F28" s="19" t="s">
        <v>20</v>
      </c>
      <c r="G28" s="19" t="s">
        <v>21</v>
      </c>
      <c r="H28" s="19" t="s">
        <v>33</v>
      </c>
      <c r="I28" s="10">
        <v>700</v>
      </c>
      <c r="J28" s="19" t="s">
        <v>23</v>
      </c>
      <c r="K28" s="19" t="s">
        <v>36</v>
      </c>
      <c r="L28" s="20" t="s">
        <v>25</v>
      </c>
      <c r="M28" s="20" t="s">
        <v>26</v>
      </c>
    </row>
    <row r="29" s="2" customFormat="1" ht="50" customHeight="1" spans="1:13">
      <c r="A29" s="19" t="s">
        <v>75</v>
      </c>
      <c r="B29" s="19" t="s">
        <v>16</v>
      </c>
      <c r="C29" s="19" t="s">
        <v>62</v>
      </c>
      <c r="D29" s="19" t="s">
        <v>74</v>
      </c>
      <c r="E29" s="19" t="s">
        <v>19</v>
      </c>
      <c r="F29" s="19" t="s">
        <v>20</v>
      </c>
      <c r="G29" s="19" t="s">
        <v>21</v>
      </c>
      <c r="H29" s="19" t="s">
        <v>33</v>
      </c>
      <c r="I29" s="10">
        <v>700</v>
      </c>
      <c r="J29" s="19" t="s">
        <v>23</v>
      </c>
      <c r="K29" s="19" t="s">
        <v>36</v>
      </c>
      <c r="L29" s="20" t="s">
        <v>25</v>
      </c>
      <c r="M29" s="20" t="s">
        <v>26</v>
      </c>
    </row>
    <row r="30" s="2" customFormat="1" ht="50" customHeight="1" spans="1:13">
      <c r="A30" s="19" t="s">
        <v>76</v>
      </c>
      <c r="B30" s="19" t="s">
        <v>16</v>
      </c>
      <c r="C30" s="19" t="s">
        <v>62</v>
      </c>
      <c r="D30" s="19" t="s">
        <v>74</v>
      </c>
      <c r="E30" s="19" t="s">
        <v>19</v>
      </c>
      <c r="F30" s="19" t="s">
        <v>20</v>
      </c>
      <c r="G30" s="19" t="s">
        <v>21</v>
      </c>
      <c r="H30" s="19" t="s">
        <v>33</v>
      </c>
      <c r="I30" s="10">
        <v>700</v>
      </c>
      <c r="J30" s="19" t="s">
        <v>23</v>
      </c>
      <c r="K30" s="19" t="s">
        <v>36</v>
      </c>
      <c r="L30" s="20" t="s">
        <v>25</v>
      </c>
      <c r="M30" s="20" t="s">
        <v>26</v>
      </c>
    </row>
    <row r="31" s="2" customFormat="1" ht="50" customHeight="1" spans="1:13">
      <c r="A31" s="19" t="s">
        <v>77</v>
      </c>
      <c r="B31" s="19" t="s">
        <v>16</v>
      </c>
      <c r="C31" s="19" t="s">
        <v>62</v>
      </c>
      <c r="D31" s="19" t="s">
        <v>74</v>
      </c>
      <c r="E31" s="19" t="s">
        <v>19</v>
      </c>
      <c r="F31" s="19" t="s">
        <v>20</v>
      </c>
      <c r="G31" s="19" t="s">
        <v>21</v>
      </c>
      <c r="H31" s="19" t="s">
        <v>33</v>
      </c>
      <c r="I31" s="10">
        <f>2784.86-I28-I29-I30</f>
        <v>684.86</v>
      </c>
      <c r="J31" s="19" t="s">
        <v>23</v>
      </c>
      <c r="K31" s="19" t="s">
        <v>36</v>
      </c>
      <c r="L31" s="20" t="s">
        <v>25</v>
      </c>
      <c r="M31" s="20" t="s">
        <v>26</v>
      </c>
    </row>
    <row r="32" s="2" customFormat="1" ht="50" customHeight="1" spans="1:13">
      <c r="A32" s="19" t="s">
        <v>78</v>
      </c>
      <c r="B32" s="19" t="s">
        <v>16</v>
      </c>
      <c r="C32" s="19" t="s">
        <v>62</v>
      </c>
      <c r="D32" s="19" t="s">
        <v>79</v>
      </c>
      <c r="E32" s="19" t="s">
        <v>19</v>
      </c>
      <c r="F32" s="19" t="s">
        <v>20</v>
      </c>
      <c r="G32" s="19" t="s">
        <v>21</v>
      </c>
      <c r="H32" s="19" t="s">
        <v>33</v>
      </c>
      <c r="I32" s="10">
        <v>600</v>
      </c>
      <c r="J32" s="19" t="s">
        <v>64</v>
      </c>
      <c r="K32" s="19" t="s">
        <v>24</v>
      </c>
      <c r="L32" s="20" t="s">
        <v>25</v>
      </c>
      <c r="M32" s="20" t="s">
        <v>26</v>
      </c>
    </row>
    <row r="33" s="2" customFormat="1" ht="50" customHeight="1" spans="1:13">
      <c r="A33" s="19" t="s">
        <v>80</v>
      </c>
      <c r="B33" s="19" t="s">
        <v>16</v>
      </c>
      <c r="C33" s="19" t="s">
        <v>62</v>
      </c>
      <c r="D33" s="19" t="s">
        <v>79</v>
      </c>
      <c r="E33" s="19" t="s">
        <v>19</v>
      </c>
      <c r="F33" s="19" t="s">
        <v>20</v>
      </c>
      <c r="G33" s="19" t="s">
        <v>21</v>
      </c>
      <c r="H33" s="19" t="s">
        <v>33</v>
      </c>
      <c r="I33" s="10">
        <v>600</v>
      </c>
      <c r="J33" s="19" t="s">
        <v>64</v>
      </c>
      <c r="K33" s="19" t="s">
        <v>24</v>
      </c>
      <c r="L33" s="20" t="s">
        <v>25</v>
      </c>
      <c r="M33" s="20" t="s">
        <v>26</v>
      </c>
    </row>
    <row r="34" s="2" customFormat="1" ht="50" customHeight="1" spans="1:13">
      <c r="A34" s="19" t="s">
        <v>81</v>
      </c>
      <c r="B34" s="19" t="s">
        <v>16</v>
      </c>
      <c r="C34" s="19" t="s">
        <v>62</v>
      </c>
      <c r="D34" s="19" t="s">
        <v>79</v>
      </c>
      <c r="E34" s="19" t="s">
        <v>19</v>
      </c>
      <c r="F34" s="19" t="s">
        <v>20</v>
      </c>
      <c r="G34" s="19" t="s">
        <v>21</v>
      </c>
      <c r="H34" s="19" t="s">
        <v>33</v>
      </c>
      <c r="I34" s="10">
        <v>600</v>
      </c>
      <c r="J34" s="19" t="s">
        <v>64</v>
      </c>
      <c r="K34" s="19" t="s">
        <v>24</v>
      </c>
      <c r="L34" s="20" t="s">
        <v>25</v>
      </c>
      <c r="M34" s="20" t="s">
        <v>26</v>
      </c>
    </row>
    <row r="35" s="2" customFormat="1" ht="50" customHeight="1" spans="1:13">
      <c r="A35" s="19" t="s">
        <v>82</v>
      </c>
      <c r="B35" s="19" t="s">
        <v>16</v>
      </c>
      <c r="C35" s="19" t="s">
        <v>62</v>
      </c>
      <c r="D35" s="19" t="s">
        <v>79</v>
      </c>
      <c r="E35" s="19" t="s">
        <v>19</v>
      </c>
      <c r="F35" s="19" t="s">
        <v>20</v>
      </c>
      <c r="G35" s="19" t="s">
        <v>21</v>
      </c>
      <c r="H35" s="19" t="s">
        <v>33</v>
      </c>
      <c r="I35" s="10">
        <v>600</v>
      </c>
      <c r="J35" s="19" t="s">
        <v>64</v>
      </c>
      <c r="K35" s="19" t="s">
        <v>24</v>
      </c>
      <c r="L35" s="20" t="s">
        <v>25</v>
      </c>
      <c r="M35" s="20" t="s">
        <v>26</v>
      </c>
    </row>
    <row r="36" s="2" customFormat="1" ht="50" customHeight="1" spans="1:13">
      <c r="A36" s="19" t="s">
        <v>83</v>
      </c>
      <c r="B36" s="19" t="s">
        <v>16</v>
      </c>
      <c r="C36" s="19" t="s">
        <v>62</v>
      </c>
      <c r="D36" s="19" t="s">
        <v>79</v>
      </c>
      <c r="E36" s="19" t="s">
        <v>19</v>
      </c>
      <c r="F36" s="19" t="s">
        <v>20</v>
      </c>
      <c r="G36" s="19" t="s">
        <v>21</v>
      </c>
      <c r="H36" s="19" t="s">
        <v>33</v>
      </c>
      <c r="I36" s="10">
        <f>3199.26-I32-I33-I34-I35</f>
        <v>799.26</v>
      </c>
      <c r="J36" s="19" t="s">
        <v>64</v>
      </c>
      <c r="K36" s="19" t="s">
        <v>24</v>
      </c>
      <c r="L36" s="20" t="s">
        <v>25</v>
      </c>
      <c r="M36" s="20" t="s">
        <v>26</v>
      </c>
    </row>
    <row r="37" s="2" customFormat="1" ht="50" customHeight="1" spans="1:13">
      <c r="A37" s="19" t="s">
        <v>84</v>
      </c>
      <c r="B37" s="19" t="s">
        <v>16</v>
      </c>
      <c r="C37" s="19" t="s">
        <v>85</v>
      </c>
      <c r="D37" s="19" t="s">
        <v>86</v>
      </c>
      <c r="E37" s="19" t="s">
        <v>19</v>
      </c>
      <c r="F37" s="19" t="s">
        <v>20</v>
      </c>
      <c r="G37" s="19" t="s">
        <v>21</v>
      </c>
      <c r="H37" s="19" t="s">
        <v>33</v>
      </c>
      <c r="I37" s="10">
        <v>600</v>
      </c>
      <c r="J37" s="19" t="s">
        <v>87</v>
      </c>
      <c r="K37" s="19" t="s">
        <v>36</v>
      </c>
      <c r="L37" s="20" t="s">
        <v>25</v>
      </c>
      <c r="M37" s="20" t="s">
        <v>26</v>
      </c>
    </row>
    <row r="38" s="2" customFormat="1" ht="50" customHeight="1" spans="1:13">
      <c r="A38" s="19" t="s">
        <v>88</v>
      </c>
      <c r="B38" s="19" t="s">
        <v>16</v>
      </c>
      <c r="C38" s="19" t="s">
        <v>85</v>
      </c>
      <c r="D38" s="19" t="s">
        <v>86</v>
      </c>
      <c r="E38" s="19" t="s">
        <v>19</v>
      </c>
      <c r="F38" s="19" t="s">
        <v>20</v>
      </c>
      <c r="G38" s="19" t="s">
        <v>21</v>
      </c>
      <c r="H38" s="19" t="s">
        <v>33</v>
      </c>
      <c r="I38" s="10">
        <v>600</v>
      </c>
      <c r="J38" s="19" t="s">
        <v>87</v>
      </c>
      <c r="K38" s="19" t="s">
        <v>36</v>
      </c>
      <c r="L38" s="20" t="s">
        <v>25</v>
      </c>
      <c r="M38" s="20" t="s">
        <v>26</v>
      </c>
    </row>
    <row r="39" s="2" customFormat="1" ht="50" customHeight="1" spans="1:13">
      <c r="A39" s="19" t="s">
        <v>89</v>
      </c>
      <c r="B39" s="19" t="s">
        <v>16</v>
      </c>
      <c r="C39" s="19" t="s">
        <v>85</v>
      </c>
      <c r="D39" s="19" t="s">
        <v>86</v>
      </c>
      <c r="E39" s="19" t="s">
        <v>19</v>
      </c>
      <c r="F39" s="19" t="s">
        <v>20</v>
      </c>
      <c r="G39" s="19" t="s">
        <v>21</v>
      </c>
      <c r="H39" s="19" t="s">
        <v>33</v>
      </c>
      <c r="I39" s="10">
        <v>600</v>
      </c>
      <c r="J39" s="19" t="s">
        <v>87</v>
      </c>
      <c r="K39" s="19" t="s">
        <v>36</v>
      </c>
      <c r="L39" s="20" t="s">
        <v>25</v>
      </c>
      <c r="M39" s="20" t="s">
        <v>26</v>
      </c>
    </row>
    <row r="40" s="2" customFormat="1" ht="50" customHeight="1" spans="1:13">
      <c r="A40" s="19" t="s">
        <v>90</v>
      </c>
      <c r="B40" s="19" t="s">
        <v>16</v>
      </c>
      <c r="C40" s="19" t="s">
        <v>85</v>
      </c>
      <c r="D40" s="19" t="s">
        <v>86</v>
      </c>
      <c r="E40" s="19" t="s">
        <v>19</v>
      </c>
      <c r="F40" s="19" t="s">
        <v>20</v>
      </c>
      <c r="G40" s="19" t="s">
        <v>21</v>
      </c>
      <c r="H40" s="19" t="s">
        <v>33</v>
      </c>
      <c r="I40" s="10">
        <f>2515.24-I37-I38-I39</f>
        <v>715.24</v>
      </c>
      <c r="J40" s="19" t="s">
        <v>87</v>
      </c>
      <c r="K40" s="19" t="s">
        <v>36</v>
      </c>
      <c r="L40" s="20" t="s">
        <v>25</v>
      </c>
      <c r="M40" s="20" t="s">
        <v>26</v>
      </c>
    </row>
    <row r="41" s="2" customFormat="1" ht="50" customHeight="1" spans="1:13">
      <c r="A41" s="19" t="s">
        <v>91</v>
      </c>
      <c r="B41" s="19" t="s">
        <v>16</v>
      </c>
      <c r="C41" s="19" t="s">
        <v>85</v>
      </c>
      <c r="D41" s="19" t="s">
        <v>92</v>
      </c>
      <c r="E41" s="19" t="s">
        <v>19</v>
      </c>
      <c r="F41" s="19" t="s">
        <v>20</v>
      </c>
      <c r="G41" s="19" t="s">
        <v>21</v>
      </c>
      <c r="H41" s="19" t="s">
        <v>33</v>
      </c>
      <c r="I41" s="10">
        <v>600</v>
      </c>
      <c r="J41" s="19" t="s">
        <v>93</v>
      </c>
      <c r="K41" s="19" t="s">
        <v>36</v>
      </c>
      <c r="L41" s="20" t="s">
        <v>25</v>
      </c>
      <c r="M41" s="20" t="s">
        <v>26</v>
      </c>
    </row>
    <row r="42" s="2" customFormat="1" ht="50" customHeight="1" spans="1:13">
      <c r="A42" s="19" t="s">
        <v>94</v>
      </c>
      <c r="B42" s="19" t="s">
        <v>16</v>
      </c>
      <c r="C42" s="19" t="s">
        <v>85</v>
      </c>
      <c r="D42" s="19" t="s">
        <v>92</v>
      </c>
      <c r="E42" s="19" t="s">
        <v>19</v>
      </c>
      <c r="F42" s="19" t="s">
        <v>20</v>
      </c>
      <c r="G42" s="19" t="s">
        <v>21</v>
      </c>
      <c r="H42" s="19" t="s">
        <v>33</v>
      </c>
      <c r="I42" s="10">
        <v>600</v>
      </c>
      <c r="J42" s="19" t="s">
        <v>93</v>
      </c>
      <c r="K42" s="19" t="s">
        <v>36</v>
      </c>
      <c r="L42" s="20" t="s">
        <v>25</v>
      </c>
      <c r="M42" s="20" t="s">
        <v>26</v>
      </c>
    </row>
    <row r="43" s="2" customFormat="1" ht="50" customHeight="1" spans="1:13">
      <c r="A43" s="19" t="s">
        <v>95</v>
      </c>
      <c r="B43" s="19" t="s">
        <v>16</v>
      </c>
      <c r="C43" s="19" t="s">
        <v>85</v>
      </c>
      <c r="D43" s="19" t="s">
        <v>92</v>
      </c>
      <c r="E43" s="19" t="s">
        <v>19</v>
      </c>
      <c r="F43" s="19" t="s">
        <v>20</v>
      </c>
      <c r="G43" s="19" t="s">
        <v>21</v>
      </c>
      <c r="H43" s="19" t="s">
        <v>33</v>
      </c>
      <c r="I43" s="10">
        <v>600</v>
      </c>
      <c r="J43" s="19" t="s">
        <v>93</v>
      </c>
      <c r="K43" s="19" t="s">
        <v>36</v>
      </c>
      <c r="L43" s="20" t="s">
        <v>25</v>
      </c>
      <c r="M43" s="20" t="s">
        <v>26</v>
      </c>
    </row>
    <row r="44" s="2" customFormat="1" ht="50" customHeight="1" spans="1:13">
      <c r="A44" s="19" t="s">
        <v>96</v>
      </c>
      <c r="B44" s="19" t="s">
        <v>16</v>
      </c>
      <c r="C44" s="19" t="s">
        <v>85</v>
      </c>
      <c r="D44" s="19" t="s">
        <v>92</v>
      </c>
      <c r="E44" s="19" t="s">
        <v>19</v>
      </c>
      <c r="F44" s="19" t="s">
        <v>20</v>
      </c>
      <c r="G44" s="19" t="s">
        <v>21</v>
      </c>
      <c r="H44" s="19" t="s">
        <v>33</v>
      </c>
      <c r="I44" s="10">
        <f>2564.92-I41-I42-I43</f>
        <v>764.92</v>
      </c>
      <c r="J44" s="19" t="s">
        <v>93</v>
      </c>
      <c r="K44" s="19" t="s">
        <v>36</v>
      </c>
      <c r="L44" s="20" t="s">
        <v>25</v>
      </c>
      <c r="M44" s="20" t="s">
        <v>26</v>
      </c>
    </row>
    <row r="45" s="2" customFormat="1" ht="50" customHeight="1" spans="1:13">
      <c r="A45" s="23" t="s">
        <v>28</v>
      </c>
      <c r="B45" s="24"/>
      <c r="C45" s="24"/>
      <c r="D45" s="24"/>
      <c r="E45" s="24"/>
      <c r="F45" s="25"/>
      <c r="G45" s="19"/>
      <c r="H45" s="19"/>
      <c r="I45" s="22">
        <f>SUM(I9:I44)</f>
        <v>22965.295</v>
      </c>
      <c r="J45" s="19"/>
      <c r="K45" s="20"/>
      <c r="L45" s="20"/>
      <c r="M45" s="20"/>
    </row>
    <row r="46" spans="1:13">
      <c r="A46" s="26" t="s">
        <v>97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7"/>
    </row>
    <row r="47" spans="1:13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7"/>
    </row>
    <row r="48" spans="1:13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7"/>
    </row>
    <row r="49" spans="1:13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7"/>
    </row>
  </sheetData>
  <sheetProtection formatCells="0" insertHyperlinks="0" autoFilter="0"/>
  <mergeCells count="6">
    <mergeCell ref="A1:M1"/>
    <mergeCell ref="A3:F3"/>
    <mergeCell ref="A6:F6"/>
    <mergeCell ref="A8:F8"/>
    <mergeCell ref="A45:F45"/>
    <mergeCell ref="A46:M49"/>
  </mergeCells>
  <printOptions horizontalCentered="1"/>
  <pageMargins left="0.904861111111111" right="1.10208333333333" top="0.432638888888889" bottom="0.275" header="0" footer="0"/>
  <pageSetup paperSize="9" scale="71" fitToHeight="0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丰莹</cp:lastModifiedBy>
  <dcterms:created xsi:type="dcterms:W3CDTF">2014-12-29T08:15:00Z</dcterms:created>
  <dcterms:modified xsi:type="dcterms:W3CDTF">2026-01-20T07:03:07Z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15BCDC61799744FF849BB878B2F71281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